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ลงเน็ต\"/>
    </mc:Choice>
  </mc:AlternateContent>
  <xr:revisionPtr revIDLastSave="0" documentId="8_{C3E99D1A-8281-4664-A19D-5AE4BC6B369D}" xr6:coauthVersionLast="46" xr6:coauthVersionMax="46" xr10:uidLastSave="{00000000-0000-0000-0000-000000000000}"/>
  <bookViews>
    <workbookView xWindow="-108" yWindow="-108" windowWidth="23256" windowHeight="12576" activeTab="3" xr2:uid="{00000000-000D-0000-FFFF-FFFF00000000}"/>
  </bookViews>
  <sheets>
    <sheet name="ไตรมาส 1" sheetId="1" r:id="rId1"/>
    <sheet name="ไตรมาส 2" sheetId="4" r:id="rId2"/>
    <sheet name="ไตรมาส 3" sheetId="2" r:id="rId3"/>
    <sheet name="ไตรมาส 4" sheetId="3" r:id="rId4"/>
  </sheets>
  <calcPr calcId="181029"/>
</workbook>
</file>

<file path=xl/calcChain.xml><?xml version="1.0" encoding="utf-8"?>
<calcChain xmlns="http://schemas.openxmlformats.org/spreadsheetml/2006/main">
  <c r="B19" i="3" l="1"/>
  <c r="G19" i="3" s="1"/>
  <c r="G22" i="3" s="1"/>
  <c r="C22" i="3"/>
  <c r="B12" i="2"/>
  <c r="G43" i="2"/>
  <c r="G41" i="2"/>
  <c r="G36" i="2"/>
  <c r="G35" i="2"/>
  <c r="G44" i="2" s="1"/>
  <c r="B22" i="3" l="1"/>
  <c r="B22" i="4"/>
  <c r="G22" i="4"/>
  <c r="C22" i="4"/>
  <c r="G41" i="1"/>
  <c r="G23" i="1"/>
  <c r="C23" i="1"/>
  <c r="B23" i="1"/>
  <c r="G44" i="1"/>
  <c r="G45" i="1" s="1"/>
  <c r="G43" i="1"/>
  <c r="G37" i="3"/>
  <c r="G30" i="3"/>
  <c r="G35" i="3"/>
  <c r="D23" i="2"/>
  <c r="C23" i="2"/>
  <c r="B23" i="2"/>
  <c r="G38" i="3" l="1"/>
  <c r="G39" i="3" s="1"/>
  <c r="G45" i="2"/>
</calcChain>
</file>

<file path=xl/sharedStrings.xml><?xml version="1.0" encoding="utf-8"?>
<sst xmlns="http://schemas.openxmlformats.org/spreadsheetml/2006/main" count="264" uniqueCount="55">
  <si>
    <t>เทศบาลตำบลไม้เรียง</t>
  </si>
  <si>
    <t>รายงานรายรับ - รายจ่ายรายไตรมาส</t>
  </si>
  <si>
    <t>รายการ</t>
  </si>
  <si>
    <t>จ่ายจากเงิน</t>
  </si>
  <si>
    <t>งบประมาณ</t>
  </si>
  <si>
    <t>จ่ายจากเงินอุดหนุน</t>
  </si>
  <si>
    <t>ระบุวัตถุประสงค์</t>
  </si>
  <si>
    <t xml:space="preserve"> /เฉพาะกิจ</t>
  </si>
  <si>
    <t>จ่ายจาก</t>
  </si>
  <si>
    <t>เงินสะสม</t>
  </si>
  <si>
    <t>เงินทุนสำรอง</t>
  </si>
  <si>
    <t>เงินกู้</t>
  </si>
  <si>
    <t>รวม</t>
  </si>
  <si>
    <t>รวมตั้งแต่ต้นปีจนถึงปัจจุบัน</t>
  </si>
  <si>
    <t>หน่วย :  บาท</t>
  </si>
  <si>
    <t>รายจ่าย</t>
  </si>
  <si>
    <t xml:space="preserve">     งบกลาง</t>
  </si>
  <si>
    <t xml:space="preserve">     เงินเดือน (ฝ่ายการเมือง)</t>
  </si>
  <si>
    <t xml:space="preserve">     เงินเดือน (ฝ่ายประจำ)</t>
  </si>
  <si>
    <t xml:space="preserve">     ค่าตอบแทน</t>
  </si>
  <si>
    <t xml:space="preserve">     ค่าใช้สอย</t>
  </si>
  <si>
    <t xml:space="preserve">     ค่าวัสดุ</t>
  </si>
  <si>
    <t xml:space="preserve">     ค่าสาธารณูปโภค</t>
  </si>
  <si>
    <t xml:space="preserve">     ค่าครุภัณฑ์</t>
  </si>
  <si>
    <t xml:space="preserve">     ค่าที่ดินและสิ่งปลูกสร้าง</t>
  </si>
  <si>
    <t xml:space="preserve">     รายจ่ายอื่น</t>
  </si>
  <si>
    <t xml:space="preserve">     เงินอุดหนุน</t>
  </si>
  <si>
    <t>รวมรายจ่าย</t>
  </si>
  <si>
    <t>รายรับ</t>
  </si>
  <si>
    <t xml:space="preserve">     หมวดภาษีอากร</t>
  </si>
  <si>
    <t xml:space="preserve">     หมวดค่าธรรมเนียมค่าปรับและใบอนุญาต</t>
  </si>
  <si>
    <t xml:space="preserve">     หมวดรายได้จากทรัพย์สิน</t>
  </si>
  <si>
    <t xml:space="preserve">     หมวดรายได้จากสาธารณูปโภคและการพาณิชย์</t>
  </si>
  <si>
    <t xml:space="preserve">     หมวดรายได้เบ็ดเตล็ด</t>
  </si>
  <si>
    <t xml:space="preserve">     หมวดรายได้จากทุน</t>
  </si>
  <si>
    <t xml:space="preserve">     หมวดภาษีจัดสรร</t>
  </si>
  <si>
    <t xml:space="preserve">     หมวดเงินอุดหนุนทั่วไป</t>
  </si>
  <si>
    <t xml:space="preserve">     หมวดเงินอุดหนุนระบุวัตถุประสงค์/เฉพาะกิจ</t>
  </si>
  <si>
    <t>รวมรายรับ</t>
  </si>
  <si>
    <t>รายรับสูงกว่าหรือ (ต่ำกว่า) รายจ่าย</t>
  </si>
  <si>
    <t xml:space="preserve"> -2-</t>
  </si>
  <si>
    <t>หมายเหตุ  : ปีงบประมาณ พ.ศ. 2562</t>
  </si>
  <si>
    <t>ปีงบประมาณ พ.ศ. 2563  ประจำไตยมาสที่ 1</t>
  </si>
  <si>
    <t>ตั้งแต่วันที่  1  ตุลาคม  2562  ถึงวันที่  31  ธันวาคม  2562</t>
  </si>
  <si>
    <t>หมายเหตุ  : ปีงบประมาณ พ.ศ. 2563</t>
  </si>
  <si>
    <t>ประจำไตรมาสที่ 1 ข้อมูลตั้งแต่วันที่  1  ตุลาคม  2562 - 31  ธันวาคม 2562</t>
  </si>
  <si>
    <t>ประจำไตรมาสที่ 2 ข้อมูลตั้งแต่วันที่  1  ตุลาคม  2562 - 31  มีนาคม  2563</t>
  </si>
  <si>
    <t>ประจำไตรมาสที่ 3  ข้อมูลตั้งแต่วันที่  1  ตุลาคม  2562 - 30 มิถุนายน 2563</t>
  </si>
  <si>
    <t>ประจำไตรมาสที่ 4  ข้อมูลตั้งแต่วันที่  1  ตุลาคม  2562 - 30  กันยายน 2563</t>
  </si>
  <si>
    <t>ตั้งแต่วันที่  1  ตุลาคม  2562  ถึงวันที่  31  มีนาคม  2563</t>
  </si>
  <si>
    <t>ปีงบประมาณ พ.ศ. 2563  ประจำไตยมาสที่ 2</t>
  </si>
  <si>
    <t>ตั้งแต่วันที่  1  ตุลาคม  2562  ถึงวันที่  30  มิถุนายน  2563</t>
  </si>
  <si>
    <t>ปีงบประมาณ พ.ศ. 2563  ประจำไตยมาสที่ 4</t>
  </si>
  <si>
    <t>ตั้งแต่วันที่  1  ตุลาคม  2562  ถึงวันที่  30  กันยายน  2563</t>
  </si>
  <si>
    <t>ปีงบประมาณ พ.ศ. 2563  ประจำไตยมาสที่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</si>
</sst>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8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43" fontId="1" fillId="0" borderId="8" xfId="1" applyFont="1" applyBorder="1"/>
    <xf numFmtId="43" fontId="3" fillId="0" borderId="8" xfId="1" applyFont="1" applyBorder="1"/>
    <xf numFmtId="0" fontId="3" fillId="0" borderId="0" xfId="0" applyFont="1"/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1" fillId="0" borderId="0" xfId="1" applyFont="1"/>
    <xf numFmtId="43" fontId="1" fillId="0" borderId="0" xfId="0" applyNumberFormat="1" applyFont="1"/>
    <xf numFmtId="43" fontId="1" fillId="2" borderId="8" xfId="1" applyFont="1" applyFill="1" applyBorder="1"/>
    <xf numFmtId="43" fontId="1" fillId="0" borderId="0" xfId="1" applyFont="1" applyBorder="1"/>
    <xf numFmtId="43" fontId="1" fillId="0" borderId="0" xfId="0" applyNumberFormat="1" applyFont="1" applyBorder="1"/>
    <xf numFmtId="0" fontId="3" fillId="0" borderId="1" xfId="0" applyFont="1" applyBorder="1" applyAlignment="1">
      <alignment horizontal="center"/>
    </xf>
    <xf numFmtId="43" fontId="3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1" fillId="2" borderId="13" xfId="0" applyFont="1" applyFill="1" applyBorder="1"/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workbookViewId="0">
      <selection activeCell="I12" sqref="I12"/>
    </sheetView>
  </sheetViews>
  <sheetFormatPr defaultColWidth="9" defaultRowHeight="21" x14ac:dyDescent="0.4"/>
  <cols>
    <col min="1" max="1" width="40.69921875" style="1" customWidth="1"/>
    <col min="2" max="2" width="15.8984375" style="1" customWidth="1"/>
    <col min="3" max="4" width="15" style="1" customWidth="1"/>
    <col min="5" max="5" width="14.5" style="1" customWidth="1"/>
    <col min="6" max="6" width="13.59765625" style="1" customWidth="1"/>
    <col min="7" max="7" width="17.19921875" style="1" customWidth="1"/>
    <col min="8" max="9" width="9" style="1"/>
    <col min="10" max="10" width="24.69921875" style="1" customWidth="1"/>
    <col min="11" max="11" width="15.3984375" style="1" customWidth="1"/>
    <col min="12" max="16384" width="9" style="1"/>
  </cols>
  <sheetData>
    <row r="1" spans="1:12" x14ac:dyDescent="0.4">
      <c r="A1" s="38" t="s">
        <v>0</v>
      </c>
      <c r="B1" s="38"/>
      <c r="C1" s="38"/>
      <c r="D1" s="38"/>
      <c r="E1" s="38"/>
      <c r="F1" s="38"/>
      <c r="G1" s="38"/>
      <c r="H1" s="2"/>
      <c r="I1" s="2"/>
      <c r="J1" s="2"/>
      <c r="K1" s="2"/>
      <c r="L1" s="2"/>
    </row>
    <row r="2" spans="1:12" x14ac:dyDescent="0.4">
      <c r="A2" s="38" t="s">
        <v>1</v>
      </c>
      <c r="B2" s="38"/>
      <c r="C2" s="38"/>
      <c r="D2" s="38"/>
      <c r="E2" s="38"/>
      <c r="F2" s="38"/>
      <c r="G2" s="38"/>
      <c r="H2" s="2"/>
      <c r="I2" s="2"/>
      <c r="J2" s="2"/>
      <c r="K2" s="2"/>
      <c r="L2" s="2"/>
    </row>
    <row r="3" spans="1:12" x14ac:dyDescent="0.4">
      <c r="A3" s="38" t="s">
        <v>42</v>
      </c>
      <c r="B3" s="38"/>
      <c r="C3" s="38"/>
      <c r="D3" s="38"/>
      <c r="E3" s="38"/>
      <c r="F3" s="38"/>
      <c r="G3" s="38"/>
      <c r="H3" s="2"/>
      <c r="I3" s="2"/>
      <c r="J3" s="2"/>
      <c r="K3" s="2"/>
      <c r="L3" s="2"/>
    </row>
    <row r="4" spans="1:12" x14ac:dyDescent="0.4">
      <c r="A4" s="38" t="s">
        <v>43</v>
      </c>
      <c r="B4" s="38"/>
      <c r="C4" s="38"/>
      <c r="D4" s="38"/>
      <c r="E4" s="38"/>
      <c r="F4" s="38"/>
      <c r="G4" s="38"/>
      <c r="H4" s="2"/>
      <c r="I4" s="2"/>
      <c r="J4" s="2"/>
      <c r="K4" s="2"/>
      <c r="L4" s="2"/>
    </row>
    <row r="5" spans="1:12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x14ac:dyDescent="0.4">
      <c r="A6" s="39" t="s">
        <v>14</v>
      </c>
      <c r="B6" s="39"/>
      <c r="C6" s="39"/>
      <c r="D6" s="39"/>
      <c r="E6" s="39"/>
      <c r="F6" s="39"/>
      <c r="G6" s="39"/>
      <c r="H6" s="2"/>
      <c r="I6" s="2"/>
      <c r="J6" s="2"/>
      <c r="K6" s="2"/>
      <c r="L6" s="2"/>
    </row>
    <row r="7" spans="1:12" x14ac:dyDescent="0.4">
      <c r="A7" s="31" t="s">
        <v>2</v>
      </c>
      <c r="B7" s="34" t="s">
        <v>13</v>
      </c>
      <c r="C7" s="35"/>
      <c r="D7" s="35"/>
      <c r="E7" s="35"/>
      <c r="F7" s="35"/>
      <c r="G7" s="36"/>
    </row>
    <row r="8" spans="1:12" x14ac:dyDescent="0.4">
      <c r="A8" s="32"/>
      <c r="B8" s="7" t="s">
        <v>3</v>
      </c>
      <c r="C8" s="7" t="s">
        <v>5</v>
      </c>
      <c r="D8" s="7" t="s">
        <v>8</v>
      </c>
      <c r="E8" s="7" t="s">
        <v>8</v>
      </c>
      <c r="F8" s="7" t="s">
        <v>8</v>
      </c>
      <c r="G8" s="7"/>
    </row>
    <row r="9" spans="1:12" x14ac:dyDescent="0.4">
      <c r="A9" s="32"/>
      <c r="B9" s="8" t="s">
        <v>4</v>
      </c>
      <c r="C9" s="8" t="s">
        <v>6</v>
      </c>
      <c r="D9" s="8" t="s">
        <v>9</v>
      </c>
      <c r="E9" s="8" t="s">
        <v>10</v>
      </c>
      <c r="F9" s="8" t="s">
        <v>11</v>
      </c>
      <c r="G9" s="8" t="s">
        <v>12</v>
      </c>
    </row>
    <row r="10" spans="1:12" x14ac:dyDescent="0.4">
      <c r="A10" s="33"/>
      <c r="B10" s="9"/>
      <c r="C10" s="9" t="s">
        <v>7</v>
      </c>
      <c r="D10" s="9"/>
      <c r="E10" s="9" t="s">
        <v>9</v>
      </c>
      <c r="F10" s="9"/>
      <c r="G10" s="9"/>
    </row>
    <row r="11" spans="1:12" x14ac:dyDescent="0.4">
      <c r="A11" s="10" t="s">
        <v>15</v>
      </c>
      <c r="B11" s="3"/>
      <c r="C11" s="3"/>
      <c r="D11" s="3"/>
      <c r="E11" s="3"/>
      <c r="F11" s="3"/>
      <c r="G11" s="3"/>
    </row>
    <row r="12" spans="1:12" x14ac:dyDescent="0.4">
      <c r="A12" s="3" t="s">
        <v>16</v>
      </c>
      <c r="B12" s="12">
        <v>1064194.0900000001</v>
      </c>
      <c r="C12" s="3">
        <v>0</v>
      </c>
      <c r="D12" s="3">
        <v>0</v>
      </c>
      <c r="E12" s="3">
        <v>0</v>
      </c>
      <c r="F12" s="3">
        <v>0</v>
      </c>
      <c r="G12" s="12">
        <v>1064194.0900000001</v>
      </c>
    </row>
    <row r="13" spans="1:12" x14ac:dyDescent="0.4">
      <c r="A13" s="3" t="s">
        <v>17</v>
      </c>
      <c r="B13" s="12">
        <v>656160</v>
      </c>
      <c r="C13" s="3">
        <v>0</v>
      </c>
      <c r="D13" s="3">
        <v>0</v>
      </c>
      <c r="E13" s="3">
        <v>0</v>
      </c>
      <c r="F13" s="3">
        <v>0</v>
      </c>
      <c r="G13" s="12">
        <v>656160</v>
      </c>
    </row>
    <row r="14" spans="1:12" x14ac:dyDescent="0.4">
      <c r="A14" s="3" t="s">
        <v>18</v>
      </c>
      <c r="B14" s="12">
        <v>2321014</v>
      </c>
      <c r="C14" s="3">
        <v>0</v>
      </c>
      <c r="D14" s="3">
        <v>0</v>
      </c>
      <c r="E14" s="3">
        <v>0</v>
      </c>
      <c r="F14" s="3">
        <v>0</v>
      </c>
      <c r="G14" s="12">
        <v>2321014</v>
      </c>
    </row>
    <row r="15" spans="1:12" x14ac:dyDescent="0.4">
      <c r="A15" s="3" t="s">
        <v>19</v>
      </c>
      <c r="B15" s="12">
        <v>178850</v>
      </c>
      <c r="C15" s="3">
        <v>0</v>
      </c>
      <c r="D15" s="3">
        <v>0</v>
      </c>
      <c r="E15" s="3">
        <v>0</v>
      </c>
      <c r="F15" s="3">
        <v>0</v>
      </c>
      <c r="G15" s="12">
        <v>178850</v>
      </c>
    </row>
    <row r="16" spans="1:12" x14ac:dyDescent="0.4">
      <c r="A16" s="3" t="s">
        <v>20</v>
      </c>
      <c r="B16" s="12">
        <v>1044156.21</v>
      </c>
      <c r="C16" s="3">
        <v>0</v>
      </c>
      <c r="D16" s="3">
        <v>0</v>
      </c>
      <c r="E16" s="3">
        <v>0</v>
      </c>
      <c r="F16" s="3">
        <v>0</v>
      </c>
      <c r="G16" s="12">
        <v>1044156.21</v>
      </c>
    </row>
    <row r="17" spans="1:10" x14ac:dyDescent="0.4">
      <c r="A17" s="3" t="s">
        <v>21</v>
      </c>
      <c r="B17" s="12">
        <v>238403.88</v>
      </c>
      <c r="C17" s="3">
        <v>0</v>
      </c>
      <c r="D17" s="3">
        <v>0</v>
      </c>
      <c r="E17" s="3">
        <v>0</v>
      </c>
      <c r="F17" s="3">
        <v>0</v>
      </c>
      <c r="G17" s="12">
        <v>238403.88</v>
      </c>
    </row>
    <row r="18" spans="1:10" x14ac:dyDescent="0.4">
      <c r="A18" s="3" t="s">
        <v>22</v>
      </c>
      <c r="B18" s="12">
        <v>91773.39</v>
      </c>
      <c r="C18" s="3">
        <v>0</v>
      </c>
      <c r="D18" s="3">
        <v>0</v>
      </c>
      <c r="E18" s="3">
        <v>0</v>
      </c>
      <c r="F18" s="3">
        <v>0</v>
      </c>
      <c r="G18" s="12">
        <v>91773.39</v>
      </c>
    </row>
    <row r="19" spans="1:10" x14ac:dyDescent="0.4">
      <c r="A19" s="3" t="s">
        <v>23</v>
      </c>
      <c r="B19" s="12">
        <v>73800</v>
      </c>
      <c r="C19" s="3">
        <v>0</v>
      </c>
      <c r="D19" s="3">
        <v>0</v>
      </c>
      <c r="E19" s="3">
        <v>0</v>
      </c>
      <c r="F19" s="3">
        <v>0</v>
      </c>
      <c r="G19" s="12">
        <v>73800</v>
      </c>
    </row>
    <row r="20" spans="1:10" x14ac:dyDescent="0.4">
      <c r="A20" s="3" t="s">
        <v>24</v>
      </c>
      <c r="B20" s="12">
        <v>0</v>
      </c>
      <c r="C20" s="12">
        <v>490000</v>
      </c>
      <c r="D20" s="3">
        <v>0</v>
      </c>
      <c r="E20" s="3">
        <v>0</v>
      </c>
      <c r="F20" s="3">
        <v>0</v>
      </c>
      <c r="G20" s="12">
        <v>490000</v>
      </c>
    </row>
    <row r="21" spans="1:10" x14ac:dyDescent="0.4">
      <c r="A21" s="3" t="s">
        <v>25</v>
      </c>
      <c r="B21" s="12">
        <v>0</v>
      </c>
      <c r="C21" s="3">
        <v>0</v>
      </c>
      <c r="D21" s="3">
        <v>0</v>
      </c>
      <c r="E21" s="3">
        <v>0</v>
      </c>
      <c r="F21" s="3">
        <v>0</v>
      </c>
      <c r="G21" s="12"/>
    </row>
    <row r="22" spans="1:10" x14ac:dyDescent="0.4">
      <c r="A22" s="3" t="s">
        <v>26</v>
      </c>
      <c r="B22" s="12">
        <v>0</v>
      </c>
      <c r="C22" s="3">
        <v>0</v>
      </c>
      <c r="D22" s="3">
        <v>0</v>
      </c>
      <c r="E22" s="3">
        <v>0</v>
      </c>
      <c r="F22" s="3">
        <v>0</v>
      </c>
      <c r="G22" s="12"/>
    </row>
    <row r="23" spans="1:10" x14ac:dyDescent="0.4">
      <c r="A23" s="11" t="s">
        <v>27</v>
      </c>
      <c r="B23" s="13">
        <f>SUM(B12:B22)</f>
        <v>5668351.5699999994</v>
      </c>
      <c r="C23" s="13">
        <f>SUM(C12:C22)</f>
        <v>490000</v>
      </c>
      <c r="D23" s="3">
        <v>0</v>
      </c>
      <c r="E23" s="3">
        <v>0</v>
      </c>
      <c r="F23" s="3">
        <v>0</v>
      </c>
      <c r="G23" s="13">
        <f>SUM(G12:G22)</f>
        <v>6158351.5699999994</v>
      </c>
    </row>
    <row r="29" spans="1:10" x14ac:dyDescent="0.4">
      <c r="A29" s="37" t="s">
        <v>40</v>
      </c>
      <c r="B29" s="37"/>
      <c r="C29" s="37"/>
      <c r="D29" s="37"/>
      <c r="E29" s="37"/>
      <c r="F29" s="37"/>
      <c r="G29" s="37"/>
    </row>
    <row r="30" spans="1:10" x14ac:dyDescent="0.4">
      <c r="A30" s="31" t="s">
        <v>2</v>
      </c>
      <c r="B30" s="34" t="s">
        <v>13</v>
      </c>
      <c r="C30" s="35"/>
      <c r="D30" s="35"/>
      <c r="E30" s="35"/>
      <c r="F30" s="35"/>
      <c r="G30" s="36"/>
      <c r="J30" s="4"/>
    </row>
    <row r="31" spans="1:10" x14ac:dyDescent="0.4">
      <c r="A31" s="32"/>
      <c r="B31" s="7" t="s">
        <v>3</v>
      </c>
      <c r="C31" s="7" t="s">
        <v>5</v>
      </c>
      <c r="D31" s="7" t="s">
        <v>8</v>
      </c>
      <c r="E31" s="7" t="s">
        <v>8</v>
      </c>
      <c r="F31" s="7" t="s">
        <v>8</v>
      </c>
      <c r="G31" s="7"/>
      <c r="J31" s="25"/>
    </row>
    <row r="32" spans="1:10" x14ac:dyDescent="0.4">
      <c r="A32" s="32"/>
      <c r="B32" s="8" t="s">
        <v>4</v>
      </c>
      <c r="C32" s="8" t="s">
        <v>6</v>
      </c>
      <c r="D32" s="8" t="s">
        <v>9</v>
      </c>
      <c r="E32" s="8" t="s">
        <v>10</v>
      </c>
      <c r="F32" s="8" t="s">
        <v>11</v>
      </c>
      <c r="G32" s="8" t="s">
        <v>12</v>
      </c>
      <c r="J32" s="25"/>
    </row>
    <row r="33" spans="1:11" x14ac:dyDescent="0.4">
      <c r="A33" s="33"/>
      <c r="B33" s="9"/>
      <c r="C33" s="9" t="s">
        <v>7</v>
      </c>
      <c r="D33" s="9"/>
      <c r="E33" s="9" t="s">
        <v>9</v>
      </c>
      <c r="F33" s="9"/>
      <c r="G33" s="9"/>
      <c r="J33" s="4"/>
    </row>
    <row r="34" spans="1:11" x14ac:dyDescent="0.4">
      <c r="A34" s="15" t="s">
        <v>28</v>
      </c>
      <c r="B34" s="16"/>
      <c r="C34" s="16"/>
      <c r="D34" s="16"/>
      <c r="E34" s="16"/>
      <c r="F34" s="17"/>
      <c r="G34" s="9"/>
      <c r="J34" s="26"/>
    </row>
    <row r="35" spans="1:11" x14ac:dyDescent="0.4">
      <c r="A35" s="18" t="s">
        <v>29</v>
      </c>
      <c r="B35" s="4"/>
      <c r="C35" s="4"/>
      <c r="D35" s="4"/>
      <c r="E35" s="4"/>
      <c r="F35" s="19"/>
      <c r="G35" s="12">
        <v>1066.8499999999999</v>
      </c>
      <c r="J35" s="4"/>
    </row>
    <row r="36" spans="1:11" x14ac:dyDescent="0.4">
      <c r="A36" s="18" t="s">
        <v>30</v>
      </c>
      <c r="B36" s="4"/>
      <c r="C36" s="4"/>
      <c r="D36" s="4"/>
      <c r="E36" s="4"/>
      <c r="F36" s="19"/>
      <c r="G36" s="12">
        <v>220856.3</v>
      </c>
      <c r="J36" s="4"/>
    </row>
    <row r="37" spans="1:11" x14ac:dyDescent="0.4">
      <c r="A37" s="18" t="s">
        <v>31</v>
      </c>
      <c r="B37" s="4"/>
      <c r="C37" s="4"/>
      <c r="D37" s="4"/>
      <c r="E37" s="4"/>
      <c r="F37" s="19"/>
      <c r="G37" s="12">
        <v>0</v>
      </c>
      <c r="J37" s="22"/>
      <c r="K37" s="23"/>
    </row>
    <row r="38" spans="1:11" x14ac:dyDescent="0.4">
      <c r="A38" s="18" t="s">
        <v>32</v>
      </c>
      <c r="B38" s="4"/>
      <c r="C38" s="4"/>
      <c r="D38" s="4"/>
      <c r="E38" s="4"/>
      <c r="F38" s="19"/>
      <c r="G38" s="12">
        <v>0</v>
      </c>
    </row>
    <row r="39" spans="1:11" x14ac:dyDescent="0.4">
      <c r="A39" s="18" t="s">
        <v>33</v>
      </c>
      <c r="B39" s="4"/>
      <c r="C39" s="4"/>
      <c r="D39" s="4"/>
      <c r="E39" s="4"/>
      <c r="F39" s="19"/>
      <c r="G39" s="12">
        <v>3395</v>
      </c>
    </row>
    <row r="40" spans="1:11" x14ac:dyDescent="0.4">
      <c r="A40" s="18" t="s">
        <v>34</v>
      </c>
      <c r="B40" s="4"/>
      <c r="C40" s="4"/>
      <c r="D40" s="4"/>
      <c r="E40" s="4"/>
      <c r="F40" s="19"/>
      <c r="G40" s="12">
        <v>0</v>
      </c>
    </row>
    <row r="41" spans="1:11" x14ac:dyDescent="0.4">
      <c r="A41" s="18" t="s">
        <v>35</v>
      </c>
      <c r="B41" s="4"/>
      <c r="C41" s="4"/>
      <c r="D41" s="4"/>
      <c r="E41" s="4"/>
      <c r="F41" s="19"/>
      <c r="G41" s="12">
        <f>851202.19+3320151.8</f>
        <v>4171353.9899999998</v>
      </c>
      <c r="J41" s="22"/>
    </row>
    <row r="42" spans="1:11" x14ac:dyDescent="0.4">
      <c r="A42" s="18" t="s">
        <v>36</v>
      </c>
      <c r="B42" s="4"/>
      <c r="C42" s="4"/>
      <c r="D42" s="4"/>
      <c r="E42" s="4"/>
      <c r="F42" s="19"/>
      <c r="G42" s="24">
        <v>3140314.85</v>
      </c>
    </row>
    <row r="43" spans="1:11" x14ac:dyDescent="0.4">
      <c r="A43" s="18" t="s">
        <v>37</v>
      </c>
      <c r="B43" s="4"/>
      <c r="C43" s="4"/>
      <c r="D43" s="4"/>
      <c r="E43" s="4"/>
      <c r="F43" s="19"/>
      <c r="G43" s="24">
        <f>4651145.85-3140314.85</f>
        <v>1510830.9999999995</v>
      </c>
    </row>
    <row r="44" spans="1:11" x14ac:dyDescent="0.4">
      <c r="A44" s="27" t="s">
        <v>38</v>
      </c>
      <c r="B44" s="5"/>
      <c r="C44" s="5"/>
      <c r="D44" s="5"/>
      <c r="E44" s="5"/>
      <c r="F44" s="6"/>
      <c r="G44" s="13">
        <f>SUM(G35:G43)</f>
        <v>9047817.9900000002</v>
      </c>
      <c r="J44" s="23"/>
    </row>
    <row r="45" spans="1:11" x14ac:dyDescent="0.4">
      <c r="A45" s="14" t="s">
        <v>39</v>
      </c>
      <c r="G45" s="13">
        <f>G44-G23</f>
        <v>2889466.4200000009</v>
      </c>
    </row>
    <row r="46" spans="1:11" x14ac:dyDescent="0.4">
      <c r="G46" s="4"/>
    </row>
    <row r="47" spans="1:11" x14ac:dyDescent="0.4">
      <c r="G47" s="4"/>
    </row>
    <row r="48" spans="1:11" x14ac:dyDescent="0.4">
      <c r="A48" s="1" t="s">
        <v>44</v>
      </c>
      <c r="B48" s="1" t="s">
        <v>45</v>
      </c>
    </row>
    <row r="49" spans="2:2" x14ac:dyDescent="0.4">
      <c r="B49" s="1" t="s">
        <v>46</v>
      </c>
    </row>
    <row r="50" spans="2:2" x14ac:dyDescent="0.4">
      <c r="B50" s="1" t="s">
        <v>47</v>
      </c>
    </row>
    <row r="51" spans="2:2" x14ac:dyDescent="0.4">
      <c r="B51" s="1" t="s">
        <v>48</v>
      </c>
    </row>
  </sheetData>
  <mergeCells count="10">
    <mergeCell ref="A30:A33"/>
    <mergeCell ref="B30:G30"/>
    <mergeCell ref="A29:G29"/>
    <mergeCell ref="A1:G1"/>
    <mergeCell ref="A2:G2"/>
    <mergeCell ref="A3:G3"/>
    <mergeCell ref="A4:G4"/>
    <mergeCell ref="B7:G7"/>
    <mergeCell ref="A6:G6"/>
    <mergeCell ref="A7:A10"/>
  </mergeCells>
  <pageMargins left="0.33" right="0.21" top="0.22" bottom="0.17" header="0.13" footer="0.1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4"/>
  <sheetViews>
    <sheetView workbookViewId="0">
      <selection activeCell="B11" sqref="B11:F22"/>
    </sheetView>
  </sheetViews>
  <sheetFormatPr defaultColWidth="9" defaultRowHeight="21" x14ac:dyDescent="0.4"/>
  <cols>
    <col min="1" max="1" width="36.69921875" style="1" customWidth="1"/>
    <col min="2" max="2" width="15.8984375" style="1" customWidth="1"/>
    <col min="3" max="4" width="15" style="1" customWidth="1"/>
    <col min="5" max="5" width="14.5" style="1" customWidth="1"/>
    <col min="6" max="6" width="13.59765625" style="1" customWidth="1"/>
    <col min="7" max="7" width="17.19921875" style="1" customWidth="1"/>
    <col min="8" max="9" width="9" style="1"/>
    <col min="10" max="10" width="24.69921875" style="1" customWidth="1"/>
    <col min="11" max="11" width="15.3984375" style="1" customWidth="1"/>
    <col min="12" max="16384" width="9" style="1"/>
  </cols>
  <sheetData>
    <row r="1" spans="1:12" x14ac:dyDescent="0.4">
      <c r="A1" s="38" t="s">
        <v>0</v>
      </c>
      <c r="B1" s="38"/>
      <c r="C1" s="38"/>
      <c r="D1" s="38"/>
      <c r="E1" s="38"/>
      <c r="F1" s="38"/>
      <c r="G1" s="38"/>
      <c r="H1" s="2"/>
      <c r="I1" s="2"/>
      <c r="J1" s="2"/>
      <c r="K1" s="2"/>
      <c r="L1" s="2"/>
    </row>
    <row r="2" spans="1:12" x14ac:dyDescent="0.4">
      <c r="A2" s="38" t="s">
        <v>1</v>
      </c>
      <c r="B2" s="38"/>
      <c r="C2" s="38"/>
      <c r="D2" s="38"/>
      <c r="E2" s="38"/>
      <c r="F2" s="38"/>
      <c r="G2" s="38"/>
      <c r="H2" s="2"/>
      <c r="I2" s="2"/>
      <c r="J2" s="2"/>
      <c r="K2" s="2"/>
      <c r="L2" s="2"/>
    </row>
    <row r="3" spans="1:12" x14ac:dyDescent="0.4">
      <c r="A3" s="38" t="s">
        <v>50</v>
      </c>
      <c r="B3" s="38"/>
      <c r="C3" s="38"/>
      <c r="D3" s="38"/>
      <c r="E3" s="38"/>
      <c r="F3" s="38"/>
      <c r="G3" s="38"/>
      <c r="H3" s="2"/>
      <c r="I3" s="2"/>
      <c r="J3" s="2"/>
      <c r="K3" s="2"/>
      <c r="L3" s="2"/>
    </row>
    <row r="4" spans="1:12" x14ac:dyDescent="0.4">
      <c r="A4" s="38" t="s">
        <v>49</v>
      </c>
      <c r="B4" s="38"/>
      <c r="C4" s="38"/>
      <c r="D4" s="38"/>
      <c r="E4" s="38"/>
      <c r="F4" s="38"/>
      <c r="G4" s="38"/>
      <c r="H4" s="2"/>
      <c r="I4" s="2"/>
      <c r="J4" s="2"/>
      <c r="K4" s="2"/>
      <c r="L4" s="2"/>
    </row>
    <row r="5" spans="1:12" x14ac:dyDescent="0.4">
      <c r="A5" s="39" t="s">
        <v>14</v>
      </c>
      <c r="B5" s="39"/>
      <c r="C5" s="39"/>
      <c r="D5" s="39"/>
      <c r="E5" s="39"/>
      <c r="F5" s="39"/>
      <c r="G5" s="39"/>
      <c r="H5" s="2"/>
      <c r="I5" s="2"/>
      <c r="J5" s="2"/>
      <c r="K5" s="2"/>
      <c r="L5" s="2"/>
    </row>
    <row r="6" spans="1:12" x14ac:dyDescent="0.4">
      <c r="A6" s="31" t="s">
        <v>2</v>
      </c>
      <c r="B6" s="34" t="s">
        <v>13</v>
      </c>
      <c r="C6" s="35"/>
      <c r="D6" s="35"/>
      <c r="E6" s="35"/>
      <c r="F6" s="35"/>
      <c r="G6" s="36"/>
    </row>
    <row r="7" spans="1:12" x14ac:dyDescent="0.4">
      <c r="A7" s="32"/>
      <c r="B7" s="7" t="s">
        <v>3</v>
      </c>
      <c r="C7" s="7" t="s">
        <v>5</v>
      </c>
      <c r="D7" s="7" t="s">
        <v>8</v>
      </c>
      <c r="E7" s="7" t="s">
        <v>8</v>
      </c>
      <c r="F7" s="7" t="s">
        <v>8</v>
      </c>
      <c r="G7" s="7"/>
    </row>
    <row r="8" spans="1:12" x14ac:dyDescent="0.4">
      <c r="A8" s="32"/>
      <c r="B8" s="8" t="s">
        <v>4</v>
      </c>
      <c r="C8" s="8" t="s">
        <v>6</v>
      </c>
      <c r="D8" s="8" t="s">
        <v>9</v>
      </c>
      <c r="E8" s="8" t="s">
        <v>10</v>
      </c>
      <c r="F8" s="8" t="s">
        <v>11</v>
      </c>
      <c r="G8" s="8" t="s">
        <v>12</v>
      </c>
    </row>
    <row r="9" spans="1:12" x14ac:dyDescent="0.4">
      <c r="A9" s="33"/>
      <c r="B9" s="9"/>
      <c r="C9" s="9" t="s">
        <v>7</v>
      </c>
      <c r="D9" s="9"/>
      <c r="E9" s="9" t="s">
        <v>9</v>
      </c>
      <c r="F9" s="9"/>
      <c r="G9" s="9"/>
    </row>
    <row r="10" spans="1:12" x14ac:dyDescent="0.4">
      <c r="A10" s="10" t="s">
        <v>15</v>
      </c>
      <c r="B10" s="3"/>
      <c r="C10" s="3"/>
      <c r="D10" s="3"/>
      <c r="E10" s="3"/>
      <c r="F10" s="3"/>
      <c r="G10" s="3"/>
    </row>
    <row r="11" spans="1:12" x14ac:dyDescent="0.4">
      <c r="A11" s="3" t="s">
        <v>16</v>
      </c>
      <c r="B11" s="12">
        <v>2013240.09</v>
      </c>
      <c r="C11" s="3">
        <v>0</v>
      </c>
      <c r="D11" s="3">
        <v>0</v>
      </c>
      <c r="E11" s="3">
        <v>0</v>
      </c>
      <c r="F11" s="3">
        <v>0</v>
      </c>
      <c r="G11" s="12">
        <v>2013240.09</v>
      </c>
    </row>
    <row r="12" spans="1:12" x14ac:dyDescent="0.4">
      <c r="A12" s="3" t="s">
        <v>17</v>
      </c>
      <c r="B12" s="12">
        <v>1312320</v>
      </c>
      <c r="C12" s="3">
        <v>0</v>
      </c>
      <c r="D12" s="3">
        <v>0</v>
      </c>
      <c r="E12" s="3">
        <v>0</v>
      </c>
      <c r="F12" s="3">
        <v>0</v>
      </c>
      <c r="G12" s="12">
        <v>1312320</v>
      </c>
    </row>
    <row r="13" spans="1:12" x14ac:dyDescent="0.4">
      <c r="A13" s="3" t="s">
        <v>18</v>
      </c>
      <c r="B13" s="12">
        <v>4648722</v>
      </c>
      <c r="C13" s="3">
        <v>0</v>
      </c>
      <c r="D13" s="3">
        <v>0</v>
      </c>
      <c r="E13" s="3">
        <v>0</v>
      </c>
      <c r="F13" s="3">
        <v>0</v>
      </c>
      <c r="G13" s="12">
        <v>4648722</v>
      </c>
    </row>
    <row r="14" spans="1:12" x14ac:dyDescent="0.4">
      <c r="A14" s="3" t="s">
        <v>19</v>
      </c>
      <c r="B14" s="12">
        <v>314450</v>
      </c>
      <c r="C14" s="3">
        <v>0</v>
      </c>
      <c r="D14" s="3">
        <v>0</v>
      </c>
      <c r="E14" s="3">
        <v>0</v>
      </c>
      <c r="F14" s="3">
        <v>0</v>
      </c>
      <c r="G14" s="12">
        <v>314450</v>
      </c>
    </row>
    <row r="15" spans="1:12" x14ac:dyDescent="0.4">
      <c r="A15" s="3" t="s">
        <v>20</v>
      </c>
      <c r="B15" s="12">
        <v>2377597.2999999998</v>
      </c>
      <c r="C15" s="3">
        <v>0</v>
      </c>
      <c r="D15" s="3">
        <v>0</v>
      </c>
      <c r="E15" s="3">
        <v>0</v>
      </c>
      <c r="F15" s="3">
        <v>0</v>
      </c>
      <c r="G15" s="12">
        <v>2377597.2999999998</v>
      </c>
    </row>
    <row r="16" spans="1:12" x14ac:dyDescent="0.4">
      <c r="A16" s="3" t="s">
        <v>21</v>
      </c>
      <c r="B16" s="12">
        <v>705358.78</v>
      </c>
      <c r="C16" s="3">
        <v>0</v>
      </c>
      <c r="D16" s="3">
        <v>0</v>
      </c>
      <c r="E16" s="3">
        <v>0</v>
      </c>
      <c r="F16" s="3">
        <v>0</v>
      </c>
      <c r="G16" s="12">
        <v>705358.78</v>
      </c>
    </row>
    <row r="17" spans="1:11" x14ac:dyDescent="0.4">
      <c r="A17" s="3" t="s">
        <v>22</v>
      </c>
      <c r="B17" s="12">
        <v>179766.25</v>
      </c>
      <c r="C17" s="3">
        <v>0</v>
      </c>
      <c r="D17" s="3">
        <v>0</v>
      </c>
      <c r="E17" s="3">
        <v>0</v>
      </c>
      <c r="F17" s="3">
        <v>0</v>
      </c>
      <c r="G17" s="12">
        <v>179766.25</v>
      </c>
    </row>
    <row r="18" spans="1:11" x14ac:dyDescent="0.4">
      <c r="A18" s="3" t="s">
        <v>23</v>
      </c>
      <c r="B18" s="12">
        <v>79400</v>
      </c>
      <c r="C18" s="3">
        <v>0</v>
      </c>
      <c r="D18" s="3">
        <v>0</v>
      </c>
      <c r="E18" s="3">
        <v>0</v>
      </c>
      <c r="F18" s="3">
        <v>0</v>
      </c>
      <c r="G18" s="12">
        <v>79400</v>
      </c>
    </row>
    <row r="19" spans="1:11" x14ac:dyDescent="0.4">
      <c r="A19" s="3" t="s">
        <v>24</v>
      </c>
      <c r="B19" s="12">
        <v>0</v>
      </c>
      <c r="C19" s="12">
        <v>490000</v>
      </c>
      <c r="D19" s="3">
        <v>0</v>
      </c>
      <c r="E19" s="3">
        <v>0</v>
      </c>
      <c r="F19" s="3">
        <v>0</v>
      </c>
      <c r="G19" s="12">
        <v>0</v>
      </c>
    </row>
    <row r="20" spans="1:11" x14ac:dyDescent="0.4">
      <c r="A20" s="3" t="s">
        <v>25</v>
      </c>
      <c r="B20" s="12">
        <v>0</v>
      </c>
      <c r="C20" s="3">
        <v>0</v>
      </c>
      <c r="D20" s="3">
        <v>0</v>
      </c>
      <c r="E20" s="3">
        <v>0</v>
      </c>
      <c r="F20" s="3">
        <v>0</v>
      </c>
      <c r="G20" s="12">
        <v>0</v>
      </c>
    </row>
    <row r="21" spans="1:11" x14ac:dyDescent="0.4">
      <c r="A21" s="3" t="s">
        <v>26</v>
      </c>
      <c r="B21" s="12">
        <v>280000</v>
      </c>
      <c r="C21" s="3">
        <v>0</v>
      </c>
      <c r="D21" s="3">
        <v>0</v>
      </c>
      <c r="E21" s="3">
        <v>0</v>
      </c>
      <c r="F21" s="3">
        <v>0</v>
      </c>
      <c r="G21" s="12">
        <v>280000</v>
      </c>
    </row>
    <row r="22" spans="1:11" x14ac:dyDescent="0.4">
      <c r="A22" s="11" t="s">
        <v>27</v>
      </c>
      <c r="B22" s="13">
        <f>SUM(B11:B21)</f>
        <v>11910854.42</v>
      </c>
      <c r="C22" s="13">
        <f>SUM(C11:C21)</f>
        <v>490000</v>
      </c>
      <c r="D22" s="3">
        <v>0</v>
      </c>
      <c r="E22" s="3">
        <v>0</v>
      </c>
      <c r="F22" s="3">
        <v>0</v>
      </c>
      <c r="G22" s="13">
        <f>SUM(G11:G21)</f>
        <v>11910854.42</v>
      </c>
    </row>
    <row r="23" spans="1:11" x14ac:dyDescent="0.4">
      <c r="A23" s="37" t="s">
        <v>40</v>
      </c>
      <c r="B23" s="37"/>
      <c r="C23" s="37"/>
      <c r="D23" s="37"/>
      <c r="E23" s="37"/>
      <c r="F23" s="37"/>
      <c r="G23" s="37"/>
    </row>
    <row r="24" spans="1:11" x14ac:dyDescent="0.4">
      <c r="A24" s="31" t="s">
        <v>2</v>
      </c>
      <c r="B24" s="34" t="s">
        <v>13</v>
      </c>
      <c r="C24" s="35"/>
      <c r="D24" s="35"/>
      <c r="E24" s="35"/>
      <c r="F24" s="35"/>
      <c r="G24" s="36"/>
      <c r="J24" s="4"/>
    </row>
    <row r="25" spans="1:11" x14ac:dyDescent="0.4">
      <c r="A25" s="32"/>
      <c r="B25" s="7" t="s">
        <v>3</v>
      </c>
      <c r="C25" s="7" t="s">
        <v>5</v>
      </c>
      <c r="D25" s="7" t="s">
        <v>8</v>
      </c>
      <c r="E25" s="7" t="s">
        <v>8</v>
      </c>
      <c r="F25" s="7" t="s">
        <v>8</v>
      </c>
      <c r="G25" s="7"/>
      <c r="J25" s="25"/>
    </row>
    <row r="26" spans="1:11" x14ac:dyDescent="0.4">
      <c r="A26" s="32"/>
      <c r="B26" s="8" t="s">
        <v>4</v>
      </c>
      <c r="C26" s="8" t="s">
        <v>6</v>
      </c>
      <c r="D26" s="8" t="s">
        <v>9</v>
      </c>
      <c r="E26" s="8" t="s">
        <v>10</v>
      </c>
      <c r="F26" s="8" t="s">
        <v>11</v>
      </c>
      <c r="G26" s="8" t="s">
        <v>12</v>
      </c>
      <c r="J26" s="25"/>
    </row>
    <row r="27" spans="1:11" x14ac:dyDescent="0.4">
      <c r="A27" s="33"/>
      <c r="B27" s="9"/>
      <c r="C27" s="9" t="s">
        <v>7</v>
      </c>
      <c r="D27" s="9"/>
      <c r="E27" s="9" t="s">
        <v>9</v>
      </c>
      <c r="F27" s="9"/>
      <c r="G27" s="9"/>
      <c r="J27" s="4"/>
    </row>
    <row r="28" spans="1:11" x14ac:dyDescent="0.4">
      <c r="A28" s="15" t="s">
        <v>28</v>
      </c>
      <c r="B28" s="16"/>
      <c r="C28" s="16"/>
      <c r="D28" s="16"/>
      <c r="E28" s="16"/>
      <c r="F28" s="17"/>
      <c r="G28" s="9"/>
      <c r="J28" s="26"/>
    </row>
    <row r="29" spans="1:11" x14ac:dyDescent="0.4">
      <c r="A29" s="18" t="s">
        <v>29</v>
      </c>
      <c r="B29" s="4"/>
      <c r="C29" s="4"/>
      <c r="D29" s="4"/>
      <c r="E29" s="4"/>
      <c r="F29" s="19"/>
      <c r="G29" s="12">
        <v>51085.85</v>
      </c>
      <c r="J29" s="4"/>
    </row>
    <row r="30" spans="1:11" x14ac:dyDescent="0.4">
      <c r="A30" s="18" t="s">
        <v>30</v>
      </c>
      <c r="B30" s="4"/>
      <c r="C30" s="4"/>
      <c r="D30" s="4"/>
      <c r="E30" s="4"/>
      <c r="F30" s="19"/>
      <c r="G30" s="12">
        <v>356926.4</v>
      </c>
      <c r="J30" s="4"/>
    </row>
    <row r="31" spans="1:11" x14ac:dyDescent="0.4">
      <c r="A31" s="18" t="s">
        <v>31</v>
      </c>
      <c r="B31" s="4"/>
      <c r="C31" s="4"/>
      <c r="D31" s="4"/>
      <c r="E31" s="4"/>
      <c r="F31" s="19"/>
      <c r="G31" s="12">
        <v>0</v>
      </c>
      <c r="J31" s="22"/>
      <c r="K31" s="23"/>
    </row>
    <row r="32" spans="1:11" x14ac:dyDescent="0.4">
      <c r="A32" s="18" t="s">
        <v>32</v>
      </c>
      <c r="B32" s="4"/>
      <c r="C32" s="4"/>
      <c r="D32" s="4"/>
      <c r="E32" s="4"/>
      <c r="F32" s="19"/>
      <c r="G32" s="12">
        <v>71664.070000000007</v>
      </c>
    </row>
    <row r="33" spans="1:10" x14ac:dyDescent="0.4">
      <c r="A33" s="18" t="s">
        <v>33</v>
      </c>
      <c r="B33" s="4"/>
      <c r="C33" s="4"/>
      <c r="D33" s="4"/>
      <c r="E33" s="4"/>
      <c r="F33" s="19"/>
      <c r="G33" s="12">
        <v>7625</v>
      </c>
    </row>
    <row r="34" spans="1:10" x14ac:dyDescent="0.4">
      <c r="A34" s="18" t="s">
        <v>34</v>
      </c>
      <c r="B34" s="4"/>
      <c r="C34" s="4"/>
      <c r="D34" s="4"/>
      <c r="E34" s="4"/>
      <c r="F34" s="19"/>
      <c r="G34" s="12">
        <v>0</v>
      </c>
    </row>
    <row r="35" spans="1:10" x14ac:dyDescent="0.4">
      <c r="A35" s="18" t="s">
        <v>35</v>
      </c>
      <c r="B35" s="4"/>
      <c r="C35" s="4"/>
      <c r="D35" s="4"/>
      <c r="E35" s="4"/>
      <c r="F35" s="19"/>
      <c r="G35" s="12">
        <v>7338169.3300000001</v>
      </c>
      <c r="J35" s="22"/>
    </row>
    <row r="36" spans="1:10" x14ac:dyDescent="0.4">
      <c r="A36" s="18" t="s">
        <v>36</v>
      </c>
      <c r="B36" s="4"/>
      <c r="C36" s="4"/>
      <c r="D36" s="4"/>
      <c r="E36" s="4"/>
      <c r="F36" s="30"/>
      <c r="G36" s="24">
        <v>3140314.85</v>
      </c>
    </row>
    <row r="37" spans="1:10" x14ac:dyDescent="0.4">
      <c r="A37" s="18" t="s">
        <v>37</v>
      </c>
      <c r="B37" s="4"/>
      <c r="C37" s="4"/>
      <c r="D37" s="4"/>
      <c r="E37" s="4"/>
      <c r="F37" s="30"/>
      <c r="G37" s="24">
        <v>2739942.98</v>
      </c>
    </row>
    <row r="38" spans="1:10" x14ac:dyDescent="0.4">
      <c r="A38" s="29" t="s">
        <v>38</v>
      </c>
      <c r="B38" s="5"/>
      <c r="C38" s="5"/>
      <c r="D38" s="5"/>
      <c r="E38" s="5"/>
      <c r="F38" s="6"/>
      <c r="G38" s="13">
        <v>13705728.48</v>
      </c>
      <c r="J38" s="23"/>
    </row>
    <row r="39" spans="1:10" x14ac:dyDescent="0.4">
      <c r="A39" s="14" t="s">
        <v>39</v>
      </c>
      <c r="G39" s="13">
        <v>1794874.06</v>
      </c>
    </row>
    <row r="40" spans="1:10" x14ac:dyDescent="0.4">
      <c r="G40" s="4"/>
    </row>
    <row r="41" spans="1:10" x14ac:dyDescent="0.4">
      <c r="A41" s="1" t="s">
        <v>44</v>
      </c>
      <c r="B41" s="1" t="s">
        <v>45</v>
      </c>
    </row>
    <row r="42" spans="1:10" x14ac:dyDescent="0.4">
      <c r="B42" s="1" t="s">
        <v>46</v>
      </c>
    </row>
    <row r="43" spans="1:10" x14ac:dyDescent="0.4">
      <c r="B43" s="1" t="s">
        <v>47</v>
      </c>
    </row>
    <row r="44" spans="1:10" x14ac:dyDescent="0.4">
      <c r="B44" s="1" t="s">
        <v>48</v>
      </c>
    </row>
  </sheetData>
  <mergeCells count="10">
    <mergeCell ref="A23:G23"/>
    <mergeCell ref="A24:A27"/>
    <mergeCell ref="B24:G24"/>
    <mergeCell ref="A1:G1"/>
    <mergeCell ref="A2:G2"/>
    <mergeCell ref="A3:G3"/>
    <mergeCell ref="A4:G4"/>
    <mergeCell ref="A5:G5"/>
    <mergeCell ref="A6:A9"/>
    <mergeCell ref="B6:G6"/>
  </mergeCells>
  <pageMargins left="0.25" right="0.25" top="0.75" bottom="0.7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1"/>
  <sheetViews>
    <sheetView zoomScale="110" zoomScaleNormal="110" workbookViewId="0">
      <selection activeCell="E5" sqref="E5"/>
    </sheetView>
  </sheetViews>
  <sheetFormatPr defaultColWidth="9" defaultRowHeight="21" x14ac:dyDescent="0.4"/>
  <cols>
    <col min="1" max="1" width="40.69921875" style="1" customWidth="1"/>
    <col min="2" max="2" width="15.8984375" style="1" customWidth="1"/>
    <col min="3" max="4" width="15" style="1" customWidth="1"/>
    <col min="5" max="5" width="14.5" style="1" customWidth="1"/>
    <col min="6" max="6" width="13.59765625" style="1" customWidth="1"/>
    <col min="7" max="7" width="17.19921875" style="1" customWidth="1"/>
    <col min="8" max="16384" width="9" style="1"/>
  </cols>
  <sheetData>
    <row r="1" spans="1:12" x14ac:dyDescent="0.4">
      <c r="A1" s="38" t="s">
        <v>0</v>
      </c>
      <c r="B1" s="38"/>
      <c r="C1" s="38"/>
      <c r="D1" s="38"/>
      <c r="E1" s="38"/>
      <c r="F1" s="38"/>
      <c r="G1" s="38"/>
      <c r="H1" s="2"/>
      <c r="I1" s="2"/>
      <c r="J1" s="2"/>
      <c r="K1" s="2"/>
      <c r="L1" s="2"/>
    </row>
    <row r="2" spans="1:12" x14ac:dyDescent="0.4">
      <c r="A2" s="38" t="s">
        <v>1</v>
      </c>
      <c r="B2" s="38"/>
      <c r="C2" s="38"/>
      <c r="D2" s="38"/>
      <c r="E2" s="38"/>
      <c r="F2" s="38"/>
      <c r="G2" s="38"/>
      <c r="H2" s="2"/>
      <c r="I2" s="2"/>
      <c r="J2" s="2"/>
      <c r="K2" s="2"/>
      <c r="L2" s="2"/>
    </row>
    <row r="3" spans="1:12" x14ac:dyDescent="0.4">
      <c r="A3" s="38" t="s">
        <v>54</v>
      </c>
      <c r="B3" s="38"/>
      <c r="C3" s="38"/>
      <c r="D3" s="38"/>
      <c r="E3" s="38"/>
      <c r="F3" s="38"/>
      <c r="G3" s="38"/>
      <c r="H3" s="2"/>
      <c r="I3" s="2"/>
      <c r="J3" s="2"/>
      <c r="K3" s="2"/>
      <c r="L3" s="2"/>
    </row>
    <row r="4" spans="1:12" x14ac:dyDescent="0.4">
      <c r="A4" s="38" t="s">
        <v>51</v>
      </c>
      <c r="B4" s="38"/>
      <c r="C4" s="38"/>
      <c r="D4" s="38"/>
      <c r="E4" s="38"/>
      <c r="F4" s="38"/>
      <c r="G4" s="38"/>
      <c r="H4" s="2"/>
      <c r="I4" s="2"/>
      <c r="J4" s="2"/>
      <c r="K4" s="2"/>
      <c r="L4" s="2"/>
    </row>
    <row r="5" spans="1:12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x14ac:dyDescent="0.4">
      <c r="A6" s="39" t="s">
        <v>14</v>
      </c>
      <c r="B6" s="39"/>
      <c r="C6" s="39"/>
      <c r="D6" s="39"/>
      <c r="E6" s="39"/>
      <c r="F6" s="39"/>
      <c r="G6" s="39"/>
      <c r="H6" s="2"/>
      <c r="I6" s="2"/>
      <c r="J6" s="2"/>
      <c r="K6" s="2"/>
      <c r="L6" s="2"/>
    </row>
    <row r="7" spans="1:12" x14ac:dyDescent="0.4">
      <c r="A7" s="31" t="s">
        <v>2</v>
      </c>
      <c r="B7" s="34" t="s">
        <v>13</v>
      </c>
      <c r="C7" s="35"/>
      <c r="D7" s="35"/>
      <c r="E7" s="35"/>
      <c r="F7" s="35"/>
      <c r="G7" s="36"/>
    </row>
    <row r="8" spans="1:12" x14ac:dyDescent="0.4">
      <c r="A8" s="32"/>
      <c r="B8" s="7" t="s">
        <v>3</v>
      </c>
      <c r="C8" s="7" t="s">
        <v>5</v>
      </c>
      <c r="D8" s="7" t="s">
        <v>8</v>
      </c>
      <c r="E8" s="7" t="s">
        <v>8</v>
      </c>
      <c r="F8" s="7" t="s">
        <v>8</v>
      </c>
      <c r="G8" s="7"/>
    </row>
    <row r="9" spans="1:12" x14ac:dyDescent="0.4">
      <c r="A9" s="32"/>
      <c r="B9" s="8" t="s">
        <v>4</v>
      </c>
      <c r="C9" s="8" t="s">
        <v>6</v>
      </c>
      <c r="D9" s="8" t="s">
        <v>9</v>
      </c>
      <c r="E9" s="8" t="s">
        <v>10</v>
      </c>
      <c r="F9" s="8" t="s">
        <v>11</v>
      </c>
      <c r="G9" s="8" t="s">
        <v>12</v>
      </c>
    </row>
    <row r="10" spans="1:12" x14ac:dyDescent="0.4">
      <c r="A10" s="33"/>
      <c r="B10" s="9"/>
      <c r="C10" s="9" t="s">
        <v>7</v>
      </c>
      <c r="D10" s="9"/>
      <c r="E10" s="9" t="s">
        <v>9</v>
      </c>
      <c r="F10" s="9"/>
      <c r="G10" s="9"/>
    </row>
    <row r="11" spans="1:12" x14ac:dyDescent="0.4">
      <c r="A11" s="10" t="s">
        <v>15</v>
      </c>
      <c r="B11" s="3"/>
      <c r="C11" s="3"/>
      <c r="D11" s="3"/>
      <c r="E11" s="3"/>
      <c r="F11" s="3"/>
      <c r="G11" s="3"/>
    </row>
    <row r="12" spans="1:12" x14ac:dyDescent="0.4">
      <c r="A12" s="3" t="s">
        <v>16</v>
      </c>
      <c r="B12" s="12">
        <f>G12-C12-D12</f>
        <v>1639451.0899999999</v>
      </c>
      <c r="C12" s="12">
        <v>2651200</v>
      </c>
      <c r="D12" s="12">
        <v>54400</v>
      </c>
      <c r="E12" s="3">
        <v>0</v>
      </c>
      <c r="F12" s="3">
        <v>0</v>
      </c>
      <c r="G12" s="12">
        <v>4345051.09</v>
      </c>
    </row>
    <row r="13" spans="1:12" x14ac:dyDescent="0.4">
      <c r="A13" s="3" t="s">
        <v>17</v>
      </c>
      <c r="B13" s="12"/>
      <c r="C13" s="3">
        <v>0</v>
      </c>
      <c r="D13" s="3">
        <v>0</v>
      </c>
      <c r="E13" s="3">
        <v>0</v>
      </c>
      <c r="F13" s="3">
        <v>0</v>
      </c>
      <c r="G13" s="12"/>
    </row>
    <row r="14" spans="1:12" x14ac:dyDescent="0.4">
      <c r="A14" s="3" t="s">
        <v>18</v>
      </c>
      <c r="B14" s="12"/>
      <c r="C14" s="12">
        <v>90000</v>
      </c>
      <c r="D14" s="3">
        <v>0</v>
      </c>
      <c r="E14" s="3">
        <v>0</v>
      </c>
      <c r="F14" s="3">
        <v>0</v>
      </c>
      <c r="G14" s="12"/>
    </row>
    <row r="15" spans="1:12" x14ac:dyDescent="0.4">
      <c r="A15" s="3" t="s">
        <v>19</v>
      </c>
      <c r="B15" s="12"/>
      <c r="C15" s="3">
        <v>0</v>
      </c>
      <c r="D15" s="3">
        <v>0</v>
      </c>
      <c r="E15" s="3">
        <v>0</v>
      </c>
      <c r="F15" s="3">
        <v>0</v>
      </c>
      <c r="G15" s="12"/>
    </row>
    <row r="16" spans="1:12" x14ac:dyDescent="0.4">
      <c r="A16" s="3" t="s">
        <v>20</v>
      </c>
      <c r="B16" s="12"/>
      <c r="C16" s="12">
        <v>139230</v>
      </c>
      <c r="D16" s="3">
        <v>0</v>
      </c>
      <c r="E16" s="3">
        <v>0</v>
      </c>
      <c r="F16" s="3">
        <v>0</v>
      </c>
      <c r="G16" s="12"/>
    </row>
    <row r="17" spans="1:7" x14ac:dyDescent="0.4">
      <c r="A17" s="3" t="s">
        <v>21</v>
      </c>
      <c r="B17" s="12"/>
      <c r="C17" s="3">
        <v>0</v>
      </c>
      <c r="D17" s="3">
        <v>0</v>
      </c>
      <c r="E17" s="3">
        <v>0</v>
      </c>
      <c r="F17" s="3">
        <v>0</v>
      </c>
      <c r="G17" s="12"/>
    </row>
    <row r="18" spans="1:7" x14ac:dyDescent="0.4">
      <c r="A18" s="3" t="s">
        <v>22</v>
      </c>
      <c r="B18" s="12"/>
      <c r="C18" s="3">
        <v>0</v>
      </c>
      <c r="D18" s="3">
        <v>0</v>
      </c>
      <c r="E18" s="3">
        <v>0</v>
      </c>
      <c r="F18" s="3">
        <v>0</v>
      </c>
      <c r="G18" s="12"/>
    </row>
    <row r="19" spans="1:7" x14ac:dyDescent="0.4">
      <c r="A19" s="3" t="s">
        <v>23</v>
      </c>
      <c r="B19" s="12"/>
      <c r="C19" s="12">
        <v>30700</v>
      </c>
      <c r="D19" s="3">
        <v>0</v>
      </c>
      <c r="E19" s="3">
        <v>0</v>
      </c>
      <c r="F19" s="3">
        <v>0</v>
      </c>
      <c r="G19" s="12"/>
    </row>
    <row r="20" spans="1:7" x14ac:dyDescent="0.4">
      <c r="A20" s="3" t="s">
        <v>24</v>
      </c>
      <c r="B20" s="12">
        <v>0</v>
      </c>
      <c r="C20" s="12">
        <v>0</v>
      </c>
      <c r="D20" s="3">
        <v>0</v>
      </c>
      <c r="E20" s="3">
        <v>0</v>
      </c>
      <c r="F20" s="3">
        <v>0</v>
      </c>
      <c r="G20" s="12"/>
    </row>
    <row r="21" spans="1:7" x14ac:dyDescent="0.4">
      <c r="A21" s="3" t="s">
        <v>25</v>
      </c>
      <c r="B21" s="12">
        <v>0</v>
      </c>
      <c r="C21" s="3">
        <v>0</v>
      </c>
      <c r="D21" s="3">
        <v>0</v>
      </c>
      <c r="E21" s="3">
        <v>0</v>
      </c>
      <c r="F21" s="3">
        <v>0</v>
      </c>
      <c r="G21" s="12"/>
    </row>
    <row r="22" spans="1:7" x14ac:dyDescent="0.4">
      <c r="A22" s="3" t="s">
        <v>26</v>
      </c>
      <c r="B22" s="12">
        <v>280000</v>
      </c>
      <c r="C22" s="3">
        <v>0</v>
      </c>
      <c r="D22" s="3">
        <v>0</v>
      </c>
      <c r="E22" s="3">
        <v>0</v>
      </c>
      <c r="F22" s="3">
        <v>0</v>
      </c>
      <c r="G22" s="12"/>
    </row>
    <row r="23" spans="1:7" x14ac:dyDescent="0.4">
      <c r="A23" s="11" t="s">
        <v>27</v>
      </c>
      <c r="B23" s="13">
        <f>SUM(B12:B22)</f>
        <v>1919451.0899999999</v>
      </c>
      <c r="C23" s="28">
        <f>SUM(C12:C22)</f>
        <v>2911130</v>
      </c>
      <c r="D23" s="28">
        <f>D12</f>
        <v>54400</v>
      </c>
      <c r="E23" s="3">
        <v>0</v>
      </c>
      <c r="F23" s="3">
        <v>0</v>
      </c>
      <c r="G23" s="13"/>
    </row>
    <row r="26" spans="1:7" x14ac:dyDescent="0.4">
      <c r="F26" s="23"/>
    </row>
    <row r="29" spans="1:7" x14ac:dyDescent="0.4">
      <c r="A29" s="37" t="s">
        <v>40</v>
      </c>
      <c r="B29" s="37"/>
      <c r="C29" s="37"/>
      <c r="D29" s="37"/>
      <c r="E29" s="37"/>
      <c r="F29" s="37"/>
      <c r="G29" s="37"/>
    </row>
    <row r="30" spans="1:7" x14ac:dyDescent="0.4">
      <c r="A30" s="31" t="s">
        <v>2</v>
      </c>
      <c r="B30" s="34" t="s">
        <v>13</v>
      </c>
      <c r="C30" s="35"/>
      <c r="D30" s="35"/>
      <c r="E30" s="35"/>
      <c r="F30" s="35"/>
      <c r="G30" s="36"/>
    </row>
    <row r="31" spans="1:7" x14ac:dyDescent="0.4">
      <c r="A31" s="32"/>
      <c r="B31" s="7" t="s">
        <v>3</v>
      </c>
      <c r="C31" s="7" t="s">
        <v>5</v>
      </c>
      <c r="D31" s="7" t="s">
        <v>8</v>
      </c>
      <c r="E31" s="7" t="s">
        <v>8</v>
      </c>
      <c r="F31" s="7" t="s">
        <v>8</v>
      </c>
      <c r="G31" s="7"/>
    </row>
    <row r="32" spans="1:7" x14ac:dyDescent="0.4">
      <c r="A32" s="32"/>
      <c r="B32" s="8" t="s">
        <v>4</v>
      </c>
      <c r="C32" s="8" t="s">
        <v>6</v>
      </c>
      <c r="D32" s="8" t="s">
        <v>9</v>
      </c>
      <c r="E32" s="8" t="s">
        <v>10</v>
      </c>
      <c r="F32" s="8" t="s">
        <v>11</v>
      </c>
      <c r="G32" s="8" t="s">
        <v>12</v>
      </c>
    </row>
    <row r="33" spans="1:7" x14ac:dyDescent="0.4">
      <c r="A33" s="33"/>
      <c r="B33" s="9"/>
      <c r="C33" s="9" t="s">
        <v>7</v>
      </c>
      <c r="D33" s="9"/>
      <c r="E33" s="9" t="s">
        <v>9</v>
      </c>
      <c r="F33" s="9"/>
      <c r="G33" s="9"/>
    </row>
    <row r="34" spans="1:7" x14ac:dyDescent="0.4">
      <c r="A34" s="15" t="s">
        <v>28</v>
      </c>
      <c r="B34" s="16"/>
      <c r="C34" s="16"/>
      <c r="D34" s="16"/>
      <c r="E34" s="16"/>
      <c r="F34" s="17"/>
      <c r="G34" s="9"/>
    </row>
    <row r="35" spans="1:7" x14ac:dyDescent="0.4">
      <c r="A35" s="18" t="s">
        <v>29</v>
      </c>
      <c r="B35" s="4"/>
      <c r="C35" s="4"/>
      <c r="D35" s="4"/>
      <c r="E35" s="4"/>
      <c r="F35" s="19"/>
      <c r="G35" s="12">
        <f>269000+1123+45746-269000</f>
        <v>46869</v>
      </c>
    </row>
    <row r="36" spans="1:7" x14ac:dyDescent="0.4">
      <c r="A36" s="18" t="s">
        <v>30</v>
      </c>
      <c r="B36" s="4"/>
      <c r="C36" s="4"/>
      <c r="D36" s="4"/>
      <c r="E36" s="4"/>
      <c r="F36" s="19"/>
      <c r="G36" s="12">
        <f>19865+1309.5+40700+10200+1700+6400+850+420+30850+5820+105380+5100+221490+1600+75</f>
        <v>451759.5</v>
      </c>
    </row>
    <row r="37" spans="1:7" x14ac:dyDescent="0.4">
      <c r="A37" s="18" t="s">
        <v>31</v>
      </c>
      <c r="B37" s="4"/>
      <c r="C37" s="4"/>
      <c r="D37" s="4"/>
      <c r="E37" s="4"/>
      <c r="F37" s="19"/>
      <c r="G37" s="12">
        <v>96683.77</v>
      </c>
    </row>
    <row r="38" spans="1:7" x14ac:dyDescent="0.4">
      <c r="A38" s="18" t="s">
        <v>32</v>
      </c>
      <c r="B38" s="4"/>
      <c r="C38" s="4"/>
      <c r="D38" s="4"/>
      <c r="E38" s="4"/>
      <c r="F38" s="19"/>
      <c r="G38" s="12">
        <v>0</v>
      </c>
    </row>
    <row r="39" spans="1:7" x14ac:dyDescent="0.4">
      <c r="A39" s="18" t="s">
        <v>33</v>
      </c>
      <c r="B39" s="4"/>
      <c r="C39" s="4"/>
      <c r="D39" s="4"/>
      <c r="E39" s="4"/>
      <c r="F39" s="19"/>
      <c r="G39" s="12">
        <v>48673.34</v>
      </c>
    </row>
    <row r="40" spans="1:7" x14ac:dyDescent="0.4">
      <c r="A40" s="18" t="s">
        <v>34</v>
      </c>
      <c r="B40" s="4"/>
      <c r="C40" s="4"/>
      <c r="D40" s="4"/>
      <c r="E40" s="4"/>
      <c r="F40" s="19"/>
      <c r="G40" s="12">
        <v>0</v>
      </c>
    </row>
    <row r="41" spans="1:7" x14ac:dyDescent="0.4">
      <c r="A41" s="18" t="s">
        <v>35</v>
      </c>
      <c r="B41" s="4"/>
      <c r="C41" s="4"/>
      <c r="D41" s="4"/>
      <c r="E41" s="4"/>
      <c r="F41" s="19"/>
      <c r="G41" s="12">
        <f>106392.69+8117673.7+721002.64+23257.69+1413424.32+47698.36+89139</f>
        <v>10518588.4</v>
      </c>
    </row>
    <row r="42" spans="1:7" x14ac:dyDescent="0.4">
      <c r="A42" s="18" t="s">
        <v>36</v>
      </c>
      <c r="B42" s="4"/>
      <c r="C42" s="4"/>
      <c r="D42" s="4"/>
      <c r="E42" s="4"/>
      <c r="F42" s="19"/>
      <c r="G42" s="24">
        <v>6625339</v>
      </c>
    </row>
    <row r="43" spans="1:7" x14ac:dyDescent="0.4">
      <c r="A43" s="18" t="s">
        <v>37</v>
      </c>
      <c r="B43" s="4"/>
      <c r="C43" s="4"/>
      <c r="D43" s="4"/>
      <c r="E43" s="4"/>
      <c r="F43" s="19"/>
      <c r="G43" s="24">
        <f>11610027.64+9108-6625339</f>
        <v>4993796.6400000006</v>
      </c>
    </row>
    <row r="44" spans="1:7" x14ac:dyDescent="0.4">
      <c r="A44" s="20" t="s">
        <v>38</v>
      </c>
      <c r="B44" s="5"/>
      <c r="C44" s="5"/>
      <c r="D44" s="5"/>
      <c r="E44" s="5"/>
      <c r="F44" s="6"/>
      <c r="G44" s="13">
        <f>SUM(G35:G43)</f>
        <v>22781709.649999999</v>
      </c>
    </row>
    <row r="45" spans="1:7" x14ac:dyDescent="0.4">
      <c r="A45" s="14" t="s">
        <v>39</v>
      </c>
      <c r="G45" s="13">
        <f>G44-G23</f>
        <v>22781709.649999999</v>
      </c>
    </row>
    <row r="46" spans="1:7" x14ac:dyDescent="0.4">
      <c r="G46" s="4"/>
    </row>
    <row r="47" spans="1:7" x14ac:dyDescent="0.4">
      <c r="G47" s="4"/>
    </row>
    <row r="48" spans="1:7" x14ac:dyDescent="0.4">
      <c r="A48" s="1" t="s">
        <v>44</v>
      </c>
      <c r="B48" s="1" t="s">
        <v>45</v>
      </c>
    </row>
    <row r="49" spans="2:2" x14ac:dyDescent="0.4">
      <c r="B49" s="1" t="s">
        <v>46</v>
      </c>
    </row>
    <row r="50" spans="2:2" x14ac:dyDescent="0.4">
      <c r="B50" s="1" t="s">
        <v>47</v>
      </c>
    </row>
    <row r="51" spans="2:2" x14ac:dyDescent="0.4">
      <c r="B51" s="1" t="s">
        <v>48</v>
      </c>
    </row>
  </sheetData>
  <mergeCells count="10">
    <mergeCell ref="A29:G29"/>
    <mergeCell ref="A30:A33"/>
    <mergeCell ref="B30:G30"/>
    <mergeCell ref="A1:G1"/>
    <mergeCell ref="A2:G2"/>
    <mergeCell ref="A3:G3"/>
    <mergeCell ref="A4:G4"/>
    <mergeCell ref="A6:G6"/>
    <mergeCell ref="A7:A10"/>
    <mergeCell ref="B7:G7"/>
  </mergeCells>
  <pageMargins left="0.24" right="0.21" top="0.22" bottom="0.25" header="0.13" footer="0.16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4"/>
  <sheetViews>
    <sheetView tabSelected="1" zoomScale="110" zoomScaleNormal="110" workbookViewId="0">
      <selection activeCell="D11" sqref="D11"/>
    </sheetView>
  </sheetViews>
  <sheetFormatPr defaultColWidth="9" defaultRowHeight="21" x14ac:dyDescent="0.4"/>
  <cols>
    <col min="1" max="1" width="40.69921875" style="1" customWidth="1"/>
    <col min="2" max="2" width="15.8984375" style="1" customWidth="1"/>
    <col min="3" max="4" width="15" style="1" customWidth="1"/>
    <col min="5" max="5" width="14.5" style="1" customWidth="1"/>
    <col min="6" max="6" width="13.59765625" style="1" customWidth="1"/>
    <col min="7" max="7" width="17.19921875" style="1" customWidth="1"/>
    <col min="8" max="9" width="9" style="1"/>
    <col min="10" max="10" width="24.69921875" style="1" customWidth="1"/>
    <col min="11" max="11" width="15.3984375" style="1" customWidth="1"/>
    <col min="12" max="16384" width="9" style="1"/>
  </cols>
  <sheetData>
    <row r="1" spans="1:12" x14ac:dyDescent="0.4">
      <c r="A1" s="38" t="s">
        <v>0</v>
      </c>
      <c r="B1" s="38"/>
      <c r="C1" s="38"/>
      <c r="D1" s="38"/>
      <c r="E1" s="38"/>
      <c r="F1" s="38"/>
      <c r="G1" s="38"/>
      <c r="H1" s="2"/>
      <c r="I1" s="2"/>
      <c r="J1" s="2"/>
      <c r="K1" s="2"/>
      <c r="L1" s="2"/>
    </row>
    <row r="2" spans="1:12" x14ac:dyDescent="0.4">
      <c r="A2" s="38" t="s">
        <v>1</v>
      </c>
      <c r="B2" s="38"/>
      <c r="C2" s="38"/>
      <c r="D2" s="38"/>
      <c r="E2" s="38"/>
      <c r="F2" s="38"/>
      <c r="G2" s="38"/>
      <c r="H2" s="2"/>
      <c r="I2" s="2"/>
      <c r="J2" s="2"/>
      <c r="K2" s="2"/>
      <c r="L2" s="2"/>
    </row>
    <row r="3" spans="1:12" x14ac:dyDescent="0.4">
      <c r="A3" s="38" t="s">
        <v>52</v>
      </c>
      <c r="B3" s="38"/>
      <c r="C3" s="38"/>
      <c r="D3" s="38"/>
      <c r="E3" s="38"/>
      <c r="F3" s="38"/>
      <c r="G3" s="38"/>
      <c r="H3" s="2"/>
      <c r="I3" s="2"/>
      <c r="J3" s="2"/>
      <c r="K3" s="2"/>
      <c r="L3" s="2"/>
    </row>
    <row r="4" spans="1:12" x14ac:dyDescent="0.4">
      <c r="A4" s="38" t="s">
        <v>53</v>
      </c>
      <c r="B4" s="38"/>
      <c r="C4" s="38"/>
      <c r="D4" s="38"/>
      <c r="E4" s="38"/>
      <c r="F4" s="38"/>
      <c r="G4" s="38"/>
      <c r="H4" s="2"/>
      <c r="I4" s="2"/>
      <c r="J4" s="2"/>
      <c r="K4" s="2"/>
      <c r="L4" s="2"/>
    </row>
    <row r="5" spans="1:12" x14ac:dyDescent="0.4">
      <c r="A5" s="39" t="s">
        <v>14</v>
      </c>
      <c r="B5" s="39"/>
      <c r="C5" s="39"/>
      <c r="D5" s="39"/>
      <c r="E5" s="39"/>
      <c r="F5" s="39"/>
      <c r="G5" s="39"/>
      <c r="H5" s="2"/>
      <c r="I5" s="2"/>
      <c r="J5" s="2"/>
      <c r="K5" s="2"/>
      <c r="L5" s="2"/>
    </row>
    <row r="6" spans="1:12" x14ac:dyDescent="0.4">
      <c r="A6" s="31" t="s">
        <v>2</v>
      </c>
      <c r="B6" s="34" t="s">
        <v>13</v>
      </c>
      <c r="C6" s="35"/>
      <c r="D6" s="35"/>
      <c r="E6" s="35"/>
      <c r="F6" s="35"/>
      <c r="G6" s="36"/>
    </row>
    <row r="7" spans="1:12" x14ac:dyDescent="0.4">
      <c r="A7" s="32"/>
      <c r="B7" s="7" t="s">
        <v>3</v>
      </c>
      <c r="C7" s="7" t="s">
        <v>5</v>
      </c>
      <c r="D7" s="7" t="s">
        <v>8</v>
      </c>
      <c r="E7" s="7" t="s">
        <v>8</v>
      </c>
      <c r="F7" s="7" t="s">
        <v>8</v>
      </c>
      <c r="G7" s="7"/>
    </row>
    <row r="8" spans="1:12" x14ac:dyDescent="0.4">
      <c r="A8" s="32"/>
      <c r="B8" s="8" t="s">
        <v>4</v>
      </c>
      <c r="C8" s="8" t="s">
        <v>6</v>
      </c>
      <c r="D8" s="8" t="s">
        <v>9</v>
      </c>
      <c r="E8" s="8" t="s">
        <v>10</v>
      </c>
      <c r="F8" s="8" t="s">
        <v>11</v>
      </c>
      <c r="G8" s="8" t="s">
        <v>12</v>
      </c>
    </row>
    <row r="9" spans="1:12" x14ac:dyDescent="0.4">
      <c r="A9" s="33"/>
      <c r="B9" s="9"/>
      <c r="C9" s="9" t="s">
        <v>7</v>
      </c>
      <c r="D9" s="9"/>
      <c r="E9" s="9" t="s">
        <v>9</v>
      </c>
      <c r="F9" s="9"/>
      <c r="G9" s="9"/>
    </row>
    <row r="10" spans="1:12" x14ac:dyDescent="0.4">
      <c r="A10" s="10" t="s">
        <v>15</v>
      </c>
      <c r="B10" s="3"/>
      <c r="C10" s="3"/>
      <c r="D10" s="3"/>
      <c r="E10" s="3"/>
      <c r="F10" s="3"/>
      <c r="G10" s="3"/>
    </row>
    <row r="11" spans="1:12" x14ac:dyDescent="0.4">
      <c r="A11" s="3" t="s">
        <v>16</v>
      </c>
      <c r="B11" s="12">
        <v>4345051.09</v>
      </c>
      <c r="C11" s="3">
        <v>0</v>
      </c>
      <c r="D11" s="3">
        <v>0</v>
      </c>
      <c r="E11" s="3">
        <v>0</v>
      </c>
      <c r="F11" s="3">
        <v>0</v>
      </c>
      <c r="G11" s="12">
        <v>4345051.09</v>
      </c>
    </row>
    <row r="12" spans="1:12" x14ac:dyDescent="0.4">
      <c r="A12" s="3" t="s">
        <v>17</v>
      </c>
      <c r="B12" s="12">
        <v>2567324</v>
      </c>
      <c r="C12" s="3">
        <v>0</v>
      </c>
      <c r="D12" s="3">
        <v>0</v>
      </c>
      <c r="E12" s="3">
        <v>0</v>
      </c>
      <c r="F12" s="3">
        <v>0</v>
      </c>
      <c r="G12" s="12">
        <v>2567324</v>
      </c>
    </row>
    <row r="13" spans="1:12" x14ac:dyDescent="0.4">
      <c r="A13" s="3" t="s">
        <v>18</v>
      </c>
      <c r="B13" s="12">
        <v>9588368</v>
      </c>
      <c r="C13" s="3">
        <v>0</v>
      </c>
      <c r="D13" s="3">
        <v>0</v>
      </c>
      <c r="E13" s="3">
        <v>0</v>
      </c>
      <c r="F13" s="3">
        <v>0</v>
      </c>
      <c r="G13" s="12">
        <v>9588368</v>
      </c>
    </row>
    <row r="14" spans="1:12" x14ac:dyDescent="0.4">
      <c r="A14" s="3" t="s">
        <v>19</v>
      </c>
      <c r="B14" s="12">
        <v>718447.5</v>
      </c>
      <c r="C14" s="3">
        <v>0</v>
      </c>
      <c r="D14" s="3">
        <v>0</v>
      </c>
      <c r="E14" s="3">
        <v>0</v>
      </c>
      <c r="F14" s="3">
        <v>0</v>
      </c>
      <c r="G14" s="12">
        <v>718447.5</v>
      </c>
    </row>
    <row r="15" spans="1:12" x14ac:dyDescent="0.4">
      <c r="A15" s="3" t="s">
        <v>20</v>
      </c>
      <c r="B15" s="12">
        <v>5793731.8300000001</v>
      </c>
      <c r="C15" s="3">
        <v>0</v>
      </c>
      <c r="D15" s="3">
        <v>0</v>
      </c>
      <c r="E15" s="3">
        <v>0</v>
      </c>
      <c r="F15" s="3">
        <v>0</v>
      </c>
      <c r="G15" s="12">
        <v>5793731.8300000001</v>
      </c>
    </row>
    <row r="16" spans="1:12" x14ac:dyDescent="0.4">
      <c r="A16" s="3" t="s">
        <v>21</v>
      </c>
      <c r="B16" s="12">
        <v>1805461.26</v>
      </c>
      <c r="C16" s="3">
        <v>0</v>
      </c>
      <c r="D16" s="3">
        <v>0</v>
      </c>
      <c r="E16" s="3">
        <v>0</v>
      </c>
      <c r="F16" s="3">
        <v>0</v>
      </c>
      <c r="G16" s="12">
        <v>1805461.26</v>
      </c>
    </row>
    <row r="17" spans="1:11" x14ac:dyDescent="0.4">
      <c r="A17" s="3" t="s">
        <v>22</v>
      </c>
      <c r="B17" s="12">
        <v>374153.19</v>
      </c>
      <c r="C17" s="3">
        <v>0</v>
      </c>
      <c r="D17" s="3">
        <v>0</v>
      </c>
      <c r="E17" s="3">
        <v>0</v>
      </c>
      <c r="F17" s="3">
        <v>0</v>
      </c>
      <c r="G17" s="12">
        <v>374153.19</v>
      </c>
    </row>
    <row r="18" spans="1:11" x14ac:dyDescent="0.4">
      <c r="A18" s="3" t="s">
        <v>23</v>
      </c>
      <c r="B18" s="12">
        <v>914800</v>
      </c>
      <c r="C18" s="3">
        <v>0</v>
      </c>
      <c r="D18" s="3">
        <v>0</v>
      </c>
      <c r="E18" s="3">
        <v>0</v>
      </c>
      <c r="F18" s="3">
        <v>0</v>
      </c>
      <c r="G18" s="12">
        <v>914800</v>
      </c>
    </row>
    <row r="19" spans="1:11" x14ac:dyDescent="0.4">
      <c r="A19" s="3" t="s">
        <v>24</v>
      </c>
      <c r="B19" s="12">
        <f>2153600-490000</f>
        <v>1663600</v>
      </c>
      <c r="C19" s="12">
        <v>490000</v>
      </c>
      <c r="D19" s="3">
        <v>0</v>
      </c>
      <c r="E19" s="3">
        <v>0</v>
      </c>
      <c r="F19" s="3">
        <v>0</v>
      </c>
      <c r="G19" s="12">
        <f>B19+C19</f>
        <v>2153600</v>
      </c>
    </row>
    <row r="20" spans="1:11" x14ac:dyDescent="0.4">
      <c r="A20" s="3" t="s">
        <v>25</v>
      </c>
      <c r="B20" s="12">
        <v>0</v>
      </c>
      <c r="C20" s="3">
        <v>0</v>
      </c>
      <c r="D20" s="3">
        <v>0</v>
      </c>
      <c r="E20" s="3">
        <v>0</v>
      </c>
      <c r="F20" s="3">
        <v>0</v>
      </c>
      <c r="G20" s="12">
        <v>0</v>
      </c>
    </row>
    <row r="21" spans="1:11" x14ac:dyDescent="0.4">
      <c r="A21" s="3" t="s">
        <v>26</v>
      </c>
      <c r="B21" s="12">
        <v>1191444.8400000001</v>
      </c>
      <c r="C21" s="3">
        <v>0</v>
      </c>
      <c r="D21" s="3">
        <v>0</v>
      </c>
      <c r="E21" s="3">
        <v>0</v>
      </c>
      <c r="F21" s="3">
        <v>0</v>
      </c>
      <c r="G21" s="12">
        <v>1191444.8400000001</v>
      </c>
    </row>
    <row r="22" spans="1:11" x14ac:dyDescent="0.4">
      <c r="A22" s="11" t="s">
        <v>27</v>
      </c>
      <c r="B22" s="13">
        <f>SUM(B11:B21)</f>
        <v>28962381.710000005</v>
      </c>
      <c r="C22" s="13">
        <f>SUM(C11:C21)</f>
        <v>490000</v>
      </c>
      <c r="D22" s="3">
        <v>0</v>
      </c>
      <c r="E22" s="3">
        <v>0</v>
      </c>
      <c r="F22" s="3">
        <v>0</v>
      </c>
      <c r="G22" s="13">
        <f>SUM(G11:G21)</f>
        <v>29452381.710000005</v>
      </c>
    </row>
    <row r="23" spans="1:11" x14ac:dyDescent="0.4">
      <c r="A23" s="37" t="s">
        <v>40</v>
      </c>
      <c r="B23" s="37"/>
      <c r="C23" s="37"/>
      <c r="D23" s="37"/>
      <c r="E23" s="37"/>
      <c r="F23" s="37"/>
      <c r="G23" s="37"/>
    </row>
    <row r="24" spans="1:11" x14ac:dyDescent="0.4">
      <c r="A24" s="31" t="s">
        <v>2</v>
      </c>
      <c r="B24" s="34" t="s">
        <v>13</v>
      </c>
      <c r="C24" s="35"/>
      <c r="D24" s="35"/>
      <c r="E24" s="35"/>
      <c r="F24" s="35"/>
      <c r="G24" s="36"/>
      <c r="J24" s="4"/>
    </row>
    <row r="25" spans="1:11" x14ac:dyDescent="0.4">
      <c r="A25" s="32"/>
      <c r="B25" s="7" t="s">
        <v>3</v>
      </c>
      <c r="C25" s="7" t="s">
        <v>5</v>
      </c>
      <c r="D25" s="7" t="s">
        <v>8</v>
      </c>
      <c r="E25" s="7" t="s">
        <v>8</v>
      </c>
      <c r="F25" s="7" t="s">
        <v>8</v>
      </c>
      <c r="G25" s="7"/>
      <c r="J25" s="25"/>
    </row>
    <row r="26" spans="1:11" x14ac:dyDescent="0.4">
      <c r="A26" s="32"/>
      <c r="B26" s="8" t="s">
        <v>4</v>
      </c>
      <c r="C26" s="8" t="s">
        <v>6</v>
      </c>
      <c r="D26" s="8" t="s">
        <v>9</v>
      </c>
      <c r="E26" s="8" t="s">
        <v>10</v>
      </c>
      <c r="F26" s="8" t="s">
        <v>11</v>
      </c>
      <c r="G26" s="8" t="s">
        <v>12</v>
      </c>
      <c r="J26" s="25"/>
    </row>
    <row r="27" spans="1:11" x14ac:dyDescent="0.4">
      <c r="A27" s="33"/>
      <c r="B27" s="9"/>
      <c r="C27" s="9" t="s">
        <v>7</v>
      </c>
      <c r="D27" s="9"/>
      <c r="E27" s="9" t="s">
        <v>9</v>
      </c>
      <c r="F27" s="9"/>
      <c r="G27" s="9"/>
      <c r="J27" s="4"/>
    </row>
    <row r="28" spans="1:11" x14ac:dyDescent="0.4">
      <c r="A28" s="15" t="s">
        <v>28</v>
      </c>
      <c r="B28" s="16"/>
      <c r="C28" s="16"/>
      <c r="D28" s="16"/>
      <c r="E28" s="16"/>
      <c r="F28" s="17"/>
      <c r="G28" s="9"/>
      <c r="J28" s="26"/>
    </row>
    <row r="29" spans="1:11" x14ac:dyDescent="0.4">
      <c r="A29" s="18" t="s">
        <v>29</v>
      </c>
      <c r="B29" s="4"/>
      <c r="C29" s="4"/>
      <c r="D29" s="4"/>
      <c r="E29" s="4"/>
      <c r="F29" s="19"/>
      <c r="G29" s="12">
        <v>396896.5</v>
      </c>
      <c r="J29" s="4"/>
    </row>
    <row r="30" spans="1:11" x14ac:dyDescent="0.4">
      <c r="A30" s="18" t="s">
        <v>30</v>
      </c>
      <c r="B30" s="4"/>
      <c r="C30" s="4"/>
      <c r="D30" s="4"/>
      <c r="E30" s="4"/>
      <c r="F30" s="19"/>
      <c r="G30" s="12">
        <f>891575.2-G31-G33</f>
        <v>602672</v>
      </c>
      <c r="J30" s="4"/>
    </row>
    <row r="31" spans="1:11" x14ac:dyDescent="0.4">
      <c r="A31" s="18" t="s">
        <v>31</v>
      </c>
      <c r="B31" s="4"/>
      <c r="C31" s="4"/>
      <c r="D31" s="4"/>
      <c r="E31" s="4"/>
      <c r="F31" s="19"/>
      <c r="G31" s="12">
        <v>273195.2</v>
      </c>
      <c r="J31" s="22"/>
      <c r="K31" s="23"/>
    </row>
    <row r="32" spans="1:11" x14ac:dyDescent="0.4">
      <c r="A32" s="18" t="s">
        <v>32</v>
      </c>
      <c r="B32" s="4"/>
      <c r="C32" s="4"/>
      <c r="D32" s="4"/>
      <c r="E32" s="4"/>
      <c r="F32" s="19"/>
      <c r="G32" s="12">
        <v>0</v>
      </c>
    </row>
    <row r="33" spans="1:10" x14ac:dyDescent="0.4">
      <c r="A33" s="18" t="s">
        <v>33</v>
      </c>
      <c r="B33" s="4"/>
      <c r="C33" s="4"/>
      <c r="D33" s="4"/>
      <c r="E33" s="4"/>
      <c r="F33" s="19"/>
      <c r="G33" s="12">
        <v>15708</v>
      </c>
    </row>
    <row r="34" spans="1:10" x14ac:dyDescent="0.4">
      <c r="A34" s="18" t="s">
        <v>34</v>
      </c>
      <c r="B34" s="4"/>
      <c r="C34" s="4"/>
      <c r="D34" s="4"/>
      <c r="E34" s="4"/>
      <c r="F34" s="19"/>
      <c r="G34" s="12">
        <v>0</v>
      </c>
    </row>
    <row r="35" spans="1:10" x14ac:dyDescent="0.4">
      <c r="A35" s="18" t="s">
        <v>35</v>
      </c>
      <c r="B35" s="4"/>
      <c r="C35" s="4"/>
      <c r="D35" s="4"/>
      <c r="E35" s="4"/>
      <c r="F35" s="19"/>
      <c r="G35" s="12">
        <f>3636919.36+13789715.78</f>
        <v>17426635.140000001</v>
      </c>
      <c r="J35" s="22"/>
    </row>
    <row r="36" spans="1:10" x14ac:dyDescent="0.4">
      <c r="A36" s="18" t="s">
        <v>36</v>
      </c>
      <c r="B36" s="4"/>
      <c r="C36" s="4"/>
      <c r="D36" s="4"/>
      <c r="E36" s="4"/>
      <c r="F36" s="19"/>
      <c r="G36" s="24">
        <v>6280630</v>
      </c>
    </row>
    <row r="37" spans="1:10" x14ac:dyDescent="0.4">
      <c r="A37" s="18" t="s">
        <v>37</v>
      </c>
      <c r="B37" s="4"/>
      <c r="C37" s="4"/>
      <c r="D37" s="4"/>
      <c r="E37" s="4"/>
      <c r="F37" s="19"/>
      <c r="G37" s="24">
        <f>12355530.52-6280630+490000+540000</f>
        <v>7104900.5199999996</v>
      </c>
    </row>
    <row r="38" spans="1:10" x14ac:dyDescent="0.4">
      <c r="A38" s="21" t="s">
        <v>38</v>
      </c>
      <c r="B38" s="5"/>
      <c r="C38" s="5"/>
      <c r="D38" s="5"/>
      <c r="E38" s="5"/>
      <c r="F38" s="6"/>
      <c r="G38" s="13">
        <f>SUM(G29:G37)</f>
        <v>32100637.359999999</v>
      </c>
      <c r="J38" s="23"/>
    </row>
    <row r="39" spans="1:10" x14ac:dyDescent="0.4">
      <c r="A39" s="14" t="s">
        <v>39</v>
      </c>
      <c r="G39" s="13">
        <f>G38-G22</f>
        <v>2648255.6499999948</v>
      </c>
    </row>
    <row r="40" spans="1:10" x14ac:dyDescent="0.4">
      <c r="G40" s="4"/>
    </row>
    <row r="41" spans="1:10" x14ac:dyDescent="0.4">
      <c r="A41" s="1" t="s">
        <v>41</v>
      </c>
      <c r="B41" s="1" t="s">
        <v>45</v>
      </c>
    </row>
    <row r="42" spans="1:10" x14ac:dyDescent="0.4">
      <c r="B42" s="1" t="s">
        <v>46</v>
      </c>
    </row>
    <row r="43" spans="1:10" x14ac:dyDescent="0.4">
      <c r="B43" s="1" t="s">
        <v>47</v>
      </c>
    </row>
    <row r="44" spans="1:10" x14ac:dyDescent="0.4">
      <c r="B44" s="1" t="s">
        <v>48</v>
      </c>
    </row>
  </sheetData>
  <mergeCells count="10">
    <mergeCell ref="A23:G23"/>
    <mergeCell ref="A24:A27"/>
    <mergeCell ref="B24:G24"/>
    <mergeCell ref="A1:G1"/>
    <mergeCell ref="A2:G2"/>
    <mergeCell ref="A3:G3"/>
    <mergeCell ref="A4:G4"/>
    <mergeCell ref="A5:G5"/>
    <mergeCell ref="A6:A9"/>
    <mergeCell ref="B6:G6"/>
  </mergeCells>
  <pageMargins left="0.25" right="0.25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ไตรมาส 1</vt:lpstr>
      <vt:lpstr>ไตรมาส 2</vt:lpstr>
      <vt:lpstr>ไตรมาส 3</vt:lpstr>
      <vt:lpstr>ไตรมาส 4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inter</cp:lastModifiedBy>
  <cp:lastPrinted>2021-05-07T08:09:27Z</cp:lastPrinted>
  <dcterms:created xsi:type="dcterms:W3CDTF">2018-01-17T08:57:06Z</dcterms:created>
  <dcterms:modified xsi:type="dcterms:W3CDTF">2021-05-11T04:41:42Z</dcterms:modified>
</cp:coreProperties>
</file>